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<sst xmlns="http://schemas.openxmlformats.org/spreadsheetml/2006/main" count="92" uniqueCount="78">
  <si>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</si>
  <si>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</si>
  <si>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</si>
  <si>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</si>
  <si>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</si>
  <si>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</si>
  <si>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</si>
  <si>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</si>
  <si>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</si>
  <si>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</si>
  <si>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</si>
  <si>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</si>
  <si>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</si>
  <si>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</si>
  <si>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</si>
  <si>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</si>
  <si>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</si>
  <si>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</si>
  <si>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</si>
  <si>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</si>
  <si>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</si>
  <si>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</si>
  <si>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</si>
  <si>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</si>
  <si>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</si>
  <si>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</si>
  <si>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</si>
  <si>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</si>
  <si>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</si>
  <si>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</si>
  <si>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</si>
  <si>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</si>
  <si>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</si>
  <si>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</si>
  <si>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</si>
  <si>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</si>
  <si>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</si>
  <si>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</si>
  <si>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</si>
  <si>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</si>
  <si>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</si>
  <si>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</si>
  <si>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</si>
  <si>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</si>
  <si>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</si>
  <si>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</si>
  <si>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</si>
  <si>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</si>
  <si>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</si>
  <si>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</si>
  <si>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</si>
  <si>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</si>
  <si>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</si>
  <si>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</si>
  <si>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</si>
  <si>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</si>
  <si>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</si>
  <si>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</si>
  <si>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</si>
  <si>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</si>
  <si>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</si>
  <si>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</si>
  <si>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</si>
  <si>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</si>
  <si>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</si>
  <si>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</si>
  <si>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</si>
  <si>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</si>
  <si>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</si>
  <si>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</si>
  <si>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</si>
  <si>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</si>
  <si>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</si>
  <si>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</si>
  <si>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</si>
  <si>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</si>
  <si>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R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</si>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</sst>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H34" sqref="H34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3950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3650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77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211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236.6547650358666</v>
      </c>
      <c r="E15" s="43" t="s">
        <v>38</v>
      </c>
      <c r="F15" s="44">
        <f>($D$14+$D$33)*$D$25*(IF($D$8="M",1.18,1.23)+IF($D$10="R",0.01,0)+IF($D$10="A",0.05,0))</f>
        <v>240.7001456347703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12</v>
      </c>
      <c r="E20" s="31" t="s">
        <v>9</v>
      </c>
      <c r="F20" s="31"/>
      <c r="G20" s="25">
        <f>(D20-32)*(5/9)</f>
        <v>-11.11111111111111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19.4</v>
      </c>
      <c r="E21" s="31" t="s">
        <v>9</v>
      </c>
      <c r="F21" s="31"/>
      <c r="G21" s="25">
        <f>(D21-32)*(5/9)</f>
        <v>-7.000000000000001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29.39</v>
      </c>
      <c r="E23" s="31" t="s">
        <v>48</v>
      </c>
      <c r="F23" s="31"/>
      <c r="G23" s="47">
        <f>(D23*$I$23)</f>
        <v>995.2597271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0.08322983616535577</v>
      </c>
      <c r="E24" s="31" t="s">
        <v>48</v>
      </c>
      <c r="F24" s="31"/>
      <c r="G24" s="47">
        <f>(D24*$I$23)</f>
        <v>2.8184860166216295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0.9321153453695168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0.07282859891505367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53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6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14.159591696562257</v>
      </c>
      <c r="E37" s="31" t="s">
        <v>3</v>
      </c>
      <c r="F37" s="56"/>
      <c r="G37" s="45">
        <f>($D$13/$D$6)^(1/3)*234</f>
        <v>96.26336897348025</v>
      </c>
      <c r="H37" s="33" t="s">
        <v>4</v>
      </c>
      <c r="I37" s="55"/>
      <c r="J37" s="29" t="s">
        <v>6</v>
      </c>
      <c r="K37" s="57">
        <f>$D$38/$D37</f>
        <v>1.015919124524789</v>
      </c>
      <c r="L37" s="10"/>
      <c r="M37" s="11"/>
    </row>
    <row r="38" spans="2:13" ht="12.75">
      <c r="B38" s="28"/>
      <c r="C38" s="29" t="s">
        <v>26</v>
      </c>
      <c r="D38" s="20">
        <v>14.385</v>
      </c>
      <c r="E38" s="31" t="s">
        <v>3</v>
      </c>
      <c r="F38" s="56"/>
      <c r="G38" s="24">
        <v>98.96</v>
      </c>
      <c r="H38" s="33" t="s">
        <v>4</v>
      </c>
      <c r="I38" s="55"/>
      <c r="J38" s="29" t="s">
        <v>5</v>
      </c>
      <c r="K38" s="57">
        <f>$G$38/$G$37</f>
        <v>1.028013054760868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14.72606275743308</v>
      </c>
      <c r="E39" s="31" t="s">
        <v>3</v>
      </c>
      <c r="F39" s="56"/>
      <c r="G39" s="45">
        <f>(($D$13*$D$25)/$D$6)^(1/3)*234*$K$38</f>
        <v>96.66803839209898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14.343393173715445</v>
      </c>
      <c r="E40" s="61" t="s">
        <v>3</v>
      </c>
      <c r="F40" s="62"/>
      <c r="G40" s="63">
        <f>(($D$13*$D$25)/$D$7)^(1/3)*234*$K$38</f>
        <v>99.24705979674773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2006-07-13T06:48:41Z</dcterms:modified>
  <cp:category/>
  <cp:version/>
  <cp:contentType/>
  <cp:contentStatus/>
</cp:coreProperties>
</file>